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9045"/>
  </bookViews>
  <sheets>
    <sheet name="Лист1" sheetId="1" r:id="rId1"/>
  </sheets>
  <definedNames>
    <definedName name="_xlnm.Print_Area" localSheetId="0">Лист1!$A$1:$I$56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H22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 s="1"/>
  <c r="I21" i="1"/>
  <c r="I20" i="1"/>
  <c r="I19" i="1"/>
  <c r="I18" i="1"/>
  <c r="I17" i="1"/>
  <c r="I16" i="1"/>
  <c r="I49" i="1" l="1"/>
  <c r="D27" i="1" l="1"/>
  <c r="D30" i="1" l="1"/>
  <c r="D28" i="1"/>
  <c r="D24" i="1"/>
  <c r="D23" i="1"/>
  <c r="D17" i="1"/>
  <c r="D18" i="1"/>
  <c r="D20" i="1"/>
  <c r="D16" i="1" l="1"/>
  <c r="E22" i="1" l="1"/>
  <c r="D22" i="1"/>
  <c r="C22" i="1"/>
  <c r="C34" i="1" s="1"/>
  <c r="G22" i="1" l="1"/>
  <c r="F22" i="1" l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<sst xmlns="http://schemas.openxmlformats.org/spreadsheetml/2006/main" count="97" uniqueCount="85">
  <si>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</si>
  <si>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</si>
  <si>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</si>
  <si>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</si>
  <si>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</si>
  <si>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</si>
  <si>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</si>
  <si>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</si>
  <si>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</si>
  <si>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</si>
  <si>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</si>
  <si>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</si>
  <si>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</si>
  <si>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</si>
  <si>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</si>
  <si>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</si>
  <si>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</si>
  <si>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</si>
  <si>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</si>
  <si>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</si>
  <si>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</si>
  <si>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</si>
  <si>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</si>
  <si>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</si>
  <si>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</si>
  <si>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</si>
  <si>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</si>
  <si>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</si>
  <si>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</si>
  <si>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</si>
  <si>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</si>
  <si>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</si>
  <si>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</si>
  <si>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</si>
  <si>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</si>
  <si>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</si>
  <si>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</si>
  <si>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</si>
  <si>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</si>
  <si>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</si>
  <si>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</si>
  <si>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</si>
  <si>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</si>
  <si>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</si>
  <si>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</si>
  <si>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</si>
  <si>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</si>
  <si>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</si>
  <si>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</si>
  <si>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</si>
  <si>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</si>
  <si>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</si>
  <si>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</si>
  <si>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</si>
  <si>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</si>
  <si>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</si>
  <si>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</si>
  <si>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</si>
  <si>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</si>
  <si>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</si>
  <si>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</si>
  <si>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</si>
  <si>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</si>
  <si>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</si>
  <si>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</si>
  <si>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</si>
  <si>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</si>
  <si>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</si>
  <si>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</si>
  <si>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</si>
  <si>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</si>
  <si>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</si>
  <si>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</si>
  <si>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</si>
  <si>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</si>
  <si>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</si>
  <si>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</si>
  <si>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</si>
  <si>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</si>
  <si>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</si>
  <si>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</si>
  <si>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від ___.___.2023р. № _____</t>
  </si>
  <si>
    <t xml:space="preserve"> 2023 рік</t>
  </si>
  <si>
    <t>Директор                                        ______________________</t>
  </si>
  <si>
    <t>Володимир ДОЛОТ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</si>
</sst>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7" fillId="0" borderId="8" xfId="0" applyFont="1" applyBorder="1"/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9" zoomScale="90" zoomScaleNormal="90" workbookViewId="0">
      <pane xSplit="2" ySplit="5" topLeftCell="C29" activePane="bottomRight" state="frozen"/>
      <selection activeCell="A9" sqref="A9"/>
      <selection pane="topRight" activeCell="C9" sqref="C9"/>
      <selection pane="bottomLeft" activeCell="A14" sqref="A14"/>
      <selection pane="bottomRight" activeCell="E35" sqref="E35"/>
    </sheetView>
  </sheetViews>
  <sheetFormatPr defaultRowHeight="15" x14ac:dyDescent="0.25"/>
  <cols>
    <col min="2" max="2" width="88.140625" customWidth="1"/>
    <col min="3" max="3" width="14.140625" customWidth="1"/>
    <col min="4" max="4" width="14.85546875" customWidth="1"/>
    <col min="5" max="5" width="14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0</v>
      </c>
    </row>
    <row r="2" spans="1:15" ht="20.25" x14ac:dyDescent="0.25">
      <c r="E2" s="48" t="s">
        <v>57</v>
      </c>
      <c r="F2" s="48"/>
      <c r="G2" s="48"/>
      <c r="H2" s="48"/>
      <c r="I2" s="48"/>
    </row>
    <row r="3" spans="1:15" ht="20.25" x14ac:dyDescent="0.25">
      <c r="E3" s="5"/>
      <c r="F3" s="5"/>
      <c r="G3" s="48" t="s">
        <v>58</v>
      </c>
      <c r="H3" s="48"/>
      <c r="I3" s="48"/>
    </row>
    <row r="4" spans="1:15" ht="20.25" x14ac:dyDescent="0.25">
      <c r="A4" s="1"/>
      <c r="E4" s="3"/>
      <c r="F4" s="4"/>
      <c r="G4" s="48" t="s">
        <v>81</v>
      </c>
      <c r="H4" s="48"/>
      <c r="I4" s="48"/>
    </row>
    <row r="5" spans="1:15" ht="20.25" x14ac:dyDescent="0.25">
      <c r="A5" s="57" t="s">
        <v>1</v>
      </c>
      <c r="B5" s="57"/>
      <c r="C5" s="57"/>
      <c r="D5" s="57"/>
      <c r="E5" s="57"/>
      <c r="F5" s="57"/>
      <c r="G5" s="57"/>
      <c r="H5" s="57"/>
      <c r="I5" s="57"/>
    </row>
    <row r="6" spans="1:15" ht="21" x14ac:dyDescent="0.35">
      <c r="A6" s="6"/>
      <c r="B6" s="57" t="s">
        <v>56</v>
      </c>
      <c r="C6" s="57"/>
      <c r="D6" s="57"/>
      <c r="E6" s="57"/>
      <c r="F6" s="57"/>
      <c r="G6" s="57"/>
      <c r="H6" s="7"/>
      <c r="I6" s="7"/>
    </row>
    <row r="7" spans="1:15" ht="16.899999999999999" customHeight="1" thickBot="1" x14ac:dyDescent="0.4">
      <c r="A7" s="83" t="s">
        <v>2</v>
      </c>
      <c r="B7" s="83"/>
      <c r="C7" s="83"/>
      <c r="D7" s="83"/>
      <c r="E7" s="83"/>
      <c r="F7" s="83"/>
      <c r="G7" s="83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3</v>
      </c>
      <c r="B9" s="10"/>
      <c r="C9" s="59" t="s">
        <v>82</v>
      </c>
      <c r="D9" s="60"/>
      <c r="E9" s="60"/>
      <c r="F9" s="61"/>
      <c r="G9" s="10" t="s">
        <v>6</v>
      </c>
      <c r="H9" s="68" t="s">
        <v>10</v>
      </c>
      <c r="I9" s="68" t="s">
        <v>11</v>
      </c>
    </row>
    <row r="10" spans="1:15" ht="20.25" x14ac:dyDescent="0.25">
      <c r="A10" s="11" t="s">
        <v>4</v>
      </c>
      <c r="B10" s="12" t="s">
        <v>5</v>
      </c>
      <c r="C10" s="62"/>
      <c r="D10" s="63"/>
      <c r="E10" s="63"/>
      <c r="F10" s="64"/>
      <c r="G10" s="12" t="s">
        <v>7</v>
      </c>
      <c r="H10" s="69"/>
      <c r="I10" s="69"/>
    </row>
    <row r="11" spans="1:15" ht="21.75" thickBot="1" x14ac:dyDescent="0.3">
      <c r="A11" s="13"/>
      <c r="B11" s="12"/>
      <c r="C11" s="65"/>
      <c r="D11" s="66"/>
      <c r="E11" s="66"/>
      <c r="F11" s="67"/>
      <c r="G11" s="12" t="s">
        <v>8</v>
      </c>
      <c r="H11" s="69"/>
      <c r="I11" s="69"/>
    </row>
    <row r="12" spans="1:15" ht="21" x14ac:dyDescent="0.25">
      <c r="A12" s="13"/>
      <c r="B12" s="12"/>
      <c r="C12" s="14" t="s">
        <v>12</v>
      </c>
      <c r="D12" s="14" t="s">
        <v>12</v>
      </c>
      <c r="E12" s="68" t="s">
        <v>15</v>
      </c>
      <c r="F12" s="68" t="s">
        <v>16</v>
      </c>
      <c r="G12" s="12" t="s">
        <v>9</v>
      </c>
      <c r="H12" s="69"/>
      <c r="I12" s="69"/>
    </row>
    <row r="13" spans="1:15" ht="44.25" customHeight="1" thickBot="1" x14ac:dyDescent="0.3">
      <c r="A13" s="15"/>
      <c r="B13" s="16"/>
      <c r="C13" s="17" t="s">
        <v>13</v>
      </c>
      <c r="D13" s="17" t="s">
        <v>14</v>
      </c>
      <c r="E13" s="70"/>
      <c r="F13" s="70"/>
      <c r="G13" s="16"/>
      <c r="H13" s="70"/>
      <c r="I13" s="70"/>
    </row>
    <row r="14" spans="1:15" ht="23.25" customHeight="1" thickBot="1" x14ac:dyDescent="0.3">
      <c r="A14" s="18" t="s">
        <v>59</v>
      </c>
      <c r="B14" s="19" t="s">
        <v>17</v>
      </c>
      <c r="C14" s="21">
        <v>44552</v>
      </c>
      <c r="D14" s="20">
        <v>46544.2</v>
      </c>
      <c r="E14" s="21">
        <v>46629.9</v>
      </c>
      <c r="F14" s="20"/>
      <c r="G14" s="22"/>
      <c r="H14" s="17"/>
      <c r="I14" s="17">
        <v>0</v>
      </c>
    </row>
    <row r="15" spans="1:15" ht="24.75" customHeight="1" thickBot="1" x14ac:dyDescent="0.3">
      <c r="A15" s="18" t="s">
        <v>60</v>
      </c>
      <c r="B15" s="19" t="s">
        <v>18</v>
      </c>
      <c r="C15" s="21">
        <v>28183.3</v>
      </c>
      <c r="D15" s="20">
        <v>29522.3</v>
      </c>
      <c r="E15" s="20">
        <v>29021.7</v>
      </c>
      <c r="F15" s="20"/>
      <c r="G15" s="22"/>
      <c r="H15" s="17"/>
      <c r="I15" s="17">
        <v>0</v>
      </c>
    </row>
    <row r="16" spans="1:15" ht="41.25" thickBot="1" x14ac:dyDescent="0.3">
      <c r="A16" s="18" t="s">
        <v>61</v>
      </c>
      <c r="B16" s="35" t="s">
        <v>19</v>
      </c>
      <c r="C16" s="20">
        <v>13869.3</v>
      </c>
      <c r="D16" s="20">
        <f>13636.8+13869.3</f>
        <v>27506.1</v>
      </c>
      <c r="E16" s="20">
        <v>40489.599999999999</v>
      </c>
      <c r="F16" s="21"/>
      <c r="G16" s="46">
        <v>63102.1</v>
      </c>
      <c r="H16" s="20">
        <v>54722.2</v>
      </c>
      <c r="I16" s="17">
        <f>E16-H16</f>
        <v>-14232.599999999999</v>
      </c>
      <c r="J16" s="71"/>
      <c r="K16" s="72"/>
      <c r="L16" s="72"/>
      <c r="M16" s="72"/>
      <c r="N16" s="72"/>
      <c r="O16" s="72"/>
    </row>
    <row r="17" spans="1:15" ht="41.25" thickBot="1" x14ac:dyDescent="0.3">
      <c r="A17" s="23" t="s">
        <v>62</v>
      </c>
      <c r="B17" s="19" t="s">
        <v>20</v>
      </c>
      <c r="C17" s="26">
        <v>15382.1</v>
      </c>
      <c r="D17" s="24">
        <f>15382.1+13897</f>
        <v>29279.1</v>
      </c>
      <c r="E17" s="24">
        <v>41114.199999999997</v>
      </c>
      <c r="F17" s="25"/>
      <c r="G17" s="42">
        <f>51991-718.2</f>
        <v>51272.800000000003</v>
      </c>
      <c r="H17" s="26">
        <v>50539.4</v>
      </c>
      <c r="I17" s="17">
        <f t="shared" ref="I17:I36" si="0">E17-H17</f>
        <v>-9425.2000000000044</v>
      </c>
      <c r="J17" s="71"/>
      <c r="K17" s="72"/>
      <c r="L17" s="72"/>
      <c r="M17" s="72"/>
      <c r="N17" s="72"/>
      <c r="O17" s="72"/>
    </row>
    <row r="18" spans="1:15" ht="24.75" customHeight="1" thickBot="1" x14ac:dyDescent="0.35">
      <c r="A18" s="23" t="s">
        <v>63</v>
      </c>
      <c r="B18" s="19" t="s">
        <v>21</v>
      </c>
      <c r="C18" s="24">
        <v>1509.1</v>
      </c>
      <c r="D18" s="24">
        <f>1382.1+1509.1</f>
        <v>2891.2</v>
      </c>
      <c r="E18" s="24">
        <v>4169.7</v>
      </c>
      <c r="F18" s="25"/>
      <c r="G18" s="41">
        <v>4767.3999999999996</v>
      </c>
      <c r="H18" s="26">
        <v>4182.8</v>
      </c>
      <c r="I18" s="17">
        <f t="shared" si="0"/>
        <v>-13.100000000000364</v>
      </c>
      <c r="J18" s="73"/>
      <c r="K18" s="74"/>
      <c r="L18" s="74"/>
    </row>
    <row r="19" spans="1:15" ht="27.75" customHeight="1" thickBot="1" x14ac:dyDescent="0.3">
      <c r="A19" s="23" t="s">
        <v>64</v>
      </c>
      <c r="B19" s="19" t="s">
        <v>22</v>
      </c>
      <c r="C19" s="24">
        <v>0</v>
      </c>
      <c r="D19" s="24">
        <v>0</v>
      </c>
      <c r="E19" s="24">
        <v>0</v>
      </c>
      <c r="F19" s="24"/>
      <c r="G19" s="43">
        <v>0</v>
      </c>
      <c r="H19" s="26">
        <v>0</v>
      </c>
      <c r="I19" s="17">
        <f t="shared" si="0"/>
        <v>0</v>
      </c>
    </row>
    <row r="20" spans="1:15" ht="33.75" customHeight="1" thickBot="1" x14ac:dyDescent="0.35">
      <c r="A20" s="23" t="s">
        <v>65</v>
      </c>
      <c r="B20" s="19" t="s">
        <v>23</v>
      </c>
      <c r="C20" s="26">
        <v>297</v>
      </c>
      <c r="D20" s="24">
        <f>409.3+297</f>
        <v>706.3</v>
      </c>
      <c r="E20" s="24">
        <v>1012.6</v>
      </c>
      <c r="F20" s="25"/>
      <c r="G20" s="41">
        <v>1206.2</v>
      </c>
      <c r="H20" s="26">
        <v>1153.3</v>
      </c>
      <c r="I20" s="17">
        <f t="shared" si="0"/>
        <v>-140.69999999999993</v>
      </c>
      <c r="J20" s="73"/>
      <c r="K20" s="74"/>
      <c r="L20" s="74"/>
      <c r="M20" s="74"/>
    </row>
    <row r="21" spans="1:15" ht="31.5" customHeight="1" thickBot="1" x14ac:dyDescent="0.35">
      <c r="A21" s="23" t="s">
        <v>66</v>
      </c>
      <c r="B21" s="19" t="s">
        <v>24</v>
      </c>
      <c r="C21" s="24">
        <v>0</v>
      </c>
      <c r="D21" s="24">
        <v>0</v>
      </c>
      <c r="E21" s="24"/>
      <c r="F21" s="25"/>
      <c r="G21" s="41">
        <v>718.2</v>
      </c>
      <c r="H21" s="26">
        <v>0</v>
      </c>
      <c r="I21" s="17">
        <f t="shared" si="0"/>
        <v>0</v>
      </c>
      <c r="J21" s="73"/>
      <c r="K21" s="74"/>
      <c r="L21" s="74"/>
      <c r="M21" s="74"/>
    </row>
    <row r="22" spans="1:15" ht="21" thickBot="1" x14ac:dyDescent="0.35">
      <c r="A22" s="76" t="s">
        <v>67</v>
      </c>
      <c r="B22" s="19" t="s">
        <v>25</v>
      </c>
      <c r="C22" s="27">
        <f t="shared" ref="C22:E22" si="1">C23+C24+C28+C29+C30</f>
        <v>16891.3</v>
      </c>
      <c r="D22" s="27">
        <f t="shared" si="1"/>
        <v>32170.399999999998</v>
      </c>
      <c r="E22" s="44">
        <f t="shared" si="1"/>
        <v>45283.899999999994</v>
      </c>
      <c r="F22" s="27">
        <f>F23+F24+F28+F29+F30</f>
        <v>0</v>
      </c>
      <c r="G22" s="40">
        <f>G23+G24+G28+G29+G30</f>
        <v>56040.2</v>
      </c>
      <c r="H22" s="44">
        <f t="shared" ref="H22" si="2">H23+H24+H28+H29+H30</f>
        <v>54722.200000000012</v>
      </c>
      <c r="I22" s="45">
        <f t="shared" ref="I22" si="3">I23+I24+I28+I29+I30</f>
        <v>-9438.3000000000029</v>
      </c>
    </row>
    <row r="23" spans="1:15" ht="21" thickBot="1" x14ac:dyDescent="0.3">
      <c r="A23" s="55"/>
      <c r="B23" s="28" t="s">
        <v>26</v>
      </c>
      <c r="C23" s="24">
        <v>4927.3</v>
      </c>
      <c r="D23" s="24">
        <f>4927.3+2015.1</f>
        <v>6942.4</v>
      </c>
      <c r="E23" s="24">
        <v>8216.7000000000007</v>
      </c>
      <c r="F23" s="24"/>
      <c r="G23" s="24">
        <v>8301.9</v>
      </c>
      <c r="H23" s="24">
        <v>12162.3</v>
      </c>
      <c r="I23" s="17">
        <f t="shared" si="0"/>
        <v>-3945.5999999999985</v>
      </c>
    </row>
    <row r="24" spans="1:15" ht="21" thickBot="1" x14ac:dyDescent="0.35">
      <c r="A24" s="55"/>
      <c r="B24" s="28" t="s">
        <v>27</v>
      </c>
      <c r="C24" s="24">
        <v>9725.4</v>
      </c>
      <c r="D24" s="24">
        <f>9725.4+10647.9</f>
        <v>20373.3</v>
      </c>
      <c r="E24" s="26">
        <v>29974</v>
      </c>
      <c r="F24" s="25"/>
      <c r="G24" s="44">
        <v>38695.9</v>
      </c>
      <c r="H24" s="24">
        <v>33939.800000000003</v>
      </c>
      <c r="I24" s="17">
        <f t="shared" si="0"/>
        <v>-3965.8000000000029</v>
      </c>
    </row>
    <row r="25" spans="1:15" ht="21" thickBot="1" x14ac:dyDescent="0.35">
      <c r="A25" s="55"/>
      <c r="B25" s="28" t="s">
        <v>28</v>
      </c>
      <c r="C25" s="24">
        <v>4188.8</v>
      </c>
      <c r="D25" s="24">
        <v>7628.7</v>
      </c>
      <c r="E25" s="24">
        <v>10863.2</v>
      </c>
      <c r="F25" s="24"/>
      <c r="G25" s="27">
        <v>12264.9</v>
      </c>
      <c r="H25" s="25">
        <v>12300.5</v>
      </c>
      <c r="I25" s="17">
        <f t="shared" si="0"/>
        <v>-1437.2999999999993</v>
      </c>
    </row>
    <row r="26" spans="1:15" ht="21" thickBot="1" x14ac:dyDescent="0.35">
      <c r="A26" s="55"/>
      <c r="B26" s="28" t="s">
        <v>29</v>
      </c>
      <c r="C26" s="26">
        <v>5439</v>
      </c>
      <c r="D26" s="26">
        <v>12610</v>
      </c>
      <c r="E26" s="24">
        <v>18936.5</v>
      </c>
      <c r="F26" s="24"/>
      <c r="G26" s="27">
        <v>25694.9</v>
      </c>
      <c r="H26" s="25">
        <v>21442</v>
      </c>
      <c r="I26" s="17">
        <f t="shared" si="0"/>
        <v>-2505.5</v>
      </c>
    </row>
    <row r="27" spans="1:15" ht="21" thickBot="1" x14ac:dyDescent="0.35">
      <c r="A27" s="55"/>
      <c r="B27" s="28" t="s">
        <v>30</v>
      </c>
      <c r="C27" s="24">
        <v>97.6</v>
      </c>
      <c r="D27" s="26">
        <f>37+97.6</f>
        <v>134.6</v>
      </c>
      <c r="E27" s="24">
        <v>174.3</v>
      </c>
      <c r="F27" s="24"/>
      <c r="G27" s="27">
        <v>736.1</v>
      </c>
      <c r="H27" s="25">
        <v>197.3</v>
      </c>
      <c r="I27" s="17">
        <f t="shared" si="0"/>
        <v>-23</v>
      </c>
    </row>
    <row r="28" spans="1:15" ht="21" thickBot="1" x14ac:dyDescent="0.35">
      <c r="A28" s="55"/>
      <c r="B28" s="28" t="s">
        <v>31</v>
      </c>
      <c r="C28" s="24">
        <v>1941.6</v>
      </c>
      <c r="D28" s="24">
        <f>1941.6+2206.8</f>
        <v>4148.3999999999996</v>
      </c>
      <c r="E28" s="24">
        <v>6080.6</v>
      </c>
      <c r="F28" s="25"/>
      <c r="G28" s="40">
        <v>7836.2</v>
      </c>
      <c r="H28" s="24">
        <v>7466.8</v>
      </c>
      <c r="I28" s="17">
        <f t="shared" si="0"/>
        <v>-1386.1999999999998</v>
      </c>
    </row>
    <row r="29" spans="1:15" ht="21" thickBot="1" x14ac:dyDescent="0.35">
      <c r="A29" s="55"/>
      <c r="B29" s="28" t="s">
        <v>32</v>
      </c>
      <c r="C29" s="24">
        <v>0</v>
      </c>
      <c r="D29" s="24">
        <v>0</v>
      </c>
      <c r="E29" s="24">
        <v>0</v>
      </c>
      <c r="F29" s="24"/>
      <c r="G29" s="40">
        <v>0</v>
      </c>
      <c r="H29" s="24">
        <v>0</v>
      </c>
      <c r="I29" s="17">
        <f t="shared" si="0"/>
        <v>0</v>
      </c>
    </row>
    <row r="30" spans="1:15" ht="21" thickBot="1" x14ac:dyDescent="0.3">
      <c r="A30" s="55"/>
      <c r="B30" s="29" t="s">
        <v>33</v>
      </c>
      <c r="C30" s="58">
        <v>297</v>
      </c>
      <c r="D30" s="76">
        <f>297+409.3</f>
        <v>706.3</v>
      </c>
      <c r="E30" s="76">
        <v>1012.6</v>
      </c>
      <c r="F30" s="58"/>
      <c r="G30" s="58">
        <v>1206.2</v>
      </c>
      <c r="H30" s="58">
        <v>1153.3</v>
      </c>
      <c r="I30" s="17">
        <f t="shared" si="0"/>
        <v>-140.69999999999993</v>
      </c>
      <c r="J30" s="71"/>
      <c r="K30" s="72"/>
      <c r="L30" s="72"/>
      <c r="M30" s="72"/>
    </row>
    <row r="31" spans="1:15" ht="21" thickBot="1" x14ac:dyDescent="0.3">
      <c r="A31" s="55"/>
      <c r="B31" s="19" t="s">
        <v>34</v>
      </c>
      <c r="C31" s="56"/>
      <c r="D31" s="56"/>
      <c r="E31" s="56"/>
      <c r="F31" s="56"/>
      <c r="G31" s="56"/>
      <c r="H31" s="56"/>
      <c r="I31" s="17">
        <f t="shared" si="0"/>
        <v>0</v>
      </c>
      <c r="J31" s="71"/>
      <c r="K31" s="72"/>
      <c r="L31" s="72"/>
      <c r="M31" s="72"/>
    </row>
    <row r="32" spans="1:15" ht="21" thickBot="1" x14ac:dyDescent="0.3">
      <c r="A32" s="55"/>
      <c r="B32" s="19" t="s">
        <v>35</v>
      </c>
      <c r="C32" s="26">
        <v>0</v>
      </c>
      <c r="D32" s="26">
        <v>0</v>
      </c>
      <c r="E32" s="26">
        <v>0</v>
      </c>
      <c r="F32" s="26"/>
      <c r="G32" s="39">
        <v>0</v>
      </c>
      <c r="H32" s="24">
        <v>0</v>
      </c>
      <c r="I32" s="17">
        <f t="shared" si="0"/>
        <v>0</v>
      </c>
    </row>
    <row r="33" spans="1:13" ht="21" thickBot="1" x14ac:dyDescent="0.3">
      <c r="A33" s="56"/>
      <c r="B33" s="19" t="s">
        <v>36</v>
      </c>
      <c r="C33" s="26">
        <v>0</v>
      </c>
      <c r="D33" s="26">
        <v>0</v>
      </c>
      <c r="E33" s="26">
        <v>0</v>
      </c>
      <c r="F33" s="26"/>
      <c r="G33" s="39">
        <v>0</v>
      </c>
      <c r="H33" s="24">
        <v>0</v>
      </c>
      <c r="I33" s="17">
        <f t="shared" si="0"/>
        <v>0</v>
      </c>
    </row>
    <row r="34" spans="1:13" ht="41.25" thickBot="1" x14ac:dyDescent="0.3">
      <c r="A34" s="18" t="s">
        <v>68</v>
      </c>
      <c r="B34" s="19" t="s">
        <v>37</v>
      </c>
      <c r="C34" s="21">
        <f>C16-C22</f>
        <v>-3022</v>
      </c>
      <c r="D34" s="20">
        <v>-4664.3</v>
      </c>
      <c r="E34" s="20">
        <v>-4794.3</v>
      </c>
      <c r="F34" s="20"/>
      <c r="G34" s="36">
        <v>15432.7</v>
      </c>
      <c r="H34" s="36">
        <v>0</v>
      </c>
      <c r="I34" s="17">
        <f t="shared" si="0"/>
        <v>-4794.3</v>
      </c>
    </row>
    <row r="35" spans="1:13" ht="41.25" thickBot="1" x14ac:dyDescent="0.3">
      <c r="A35" s="18" t="s">
        <v>69</v>
      </c>
      <c r="B35" s="19" t="s">
        <v>38</v>
      </c>
      <c r="C35" s="17">
        <v>306</v>
      </c>
      <c r="D35" s="17">
        <v>280.75</v>
      </c>
      <c r="E35" s="20">
        <v>273.5</v>
      </c>
      <c r="F35" s="20"/>
      <c r="G35" s="46">
        <v>332</v>
      </c>
      <c r="H35" s="20">
        <v>261.25</v>
      </c>
      <c r="I35" s="17">
        <f t="shared" si="0"/>
        <v>12.25</v>
      </c>
      <c r="J35" s="73"/>
      <c r="K35" s="74"/>
      <c r="L35" s="74"/>
      <c r="M35" s="74"/>
    </row>
    <row r="36" spans="1:13" ht="30.75" customHeight="1" thickBot="1" x14ac:dyDescent="0.3">
      <c r="A36" s="18" t="s">
        <v>70</v>
      </c>
      <c r="B36" s="19" t="s">
        <v>39</v>
      </c>
      <c r="C36" s="17">
        <v>4206882.82</v>
      </c>
      <c r="D36" s="17">
        <v>3834197</v>
      </c>
      <c r="E36" s="20">
        <v>3633257</v>
      </c>
      <c r="F36" s="17"/>
      <c r="G36" s="46">
        <v>4299500</v>
      </c>
      <c r="H36" s="20">
        <v>3771000</v>
      </c>
      <c r="I36" s="17">
        <f t="shared" si="0"/>
        <v>-137743</v>
      </c>
    </row>
    <row r="37" spans="1:13" ht="22.5" customHeight="1" thickBot="1" x14ac:dyDescent="0.4">
      <c r="A37" s="18" t="s">
        <v>71</v>
      </c>
      <c r="B37" s="19" t="s">
        <v>40</v>
      </c>
      <c r="C37" s="25">
        <v>46.3</v>
      </c>
      <c r="D37" s="24">
        <v>79.400000000000006</v>
      </c>
      <c r="E37" s="24">
        <v>95.9</v>
      </c>
      <c r="F37" s="24"/>
      <c r="G37" s="30"/>
      <c r="H37" s="24"/>
      <c r="I37" s="17"/>
    </row>
    <row r="38" spans="1:13" ht="21.75" thickBot="1" x14ac:dyDescent="0.4">
      <c r="A38" s="76" t="s">
        <v>72</v>
      </c>
      <c r="B38" s="19" t="s">
        <v>41</v>
      </c>
      <c r="C38" s="24"/>
      <c r="D38" s="24"/>
      <c r="E38" s="24"/>
      <c r="F38" s="24"/>
      <c r="G38" s="30"/>
      <c r="H38" s="24"/>
      <c r="I38" s="17"/>
    </row>
    <row r="39" spans="1:13" ht="21.75" thickBot="1" x14ac:dyDescent="0.4">
      <c r="A39" s="56"/>
      <c r="B39" s="19" t="s">
        <v>42</v>
      </c>
      <c r="C39" s="24"/>
      <c r="D39" s="24"/>
      <c r="E39" s="24"/>
      <c r="F39" s="24"/>
      <c r="G39" s="30"/>
      <c r="H39" s="24"/>
      <c r="I39" s="17"/>
    </row>
    <row r="40" spans="1:13" ht="41.25" thickBot="1" x14ac:dyDescent="0.3">
      <c r="A40" s="18" t="s">
        <v>73</v>
      </c>
      <c r="B40" s="19" t="s">
        <v>43</v>
      </c>
      <c r="C40" s="25">
        <v>24079</v>
      </c>
      <c r="D40" s="25">
        <v>24079</v>
      </c>
      <c r="E40" s="25">
        <v>24079</v>
      </c>
      <c r="F40" s="25"/>
      <c r="G40" s="47">
        <v>24079</v>
      </c>
      <c r="H40" s="25">
        <v>24079</v>
      </c>
      <c r="I40" s="17"/>
    </row>
    <row r="41" spans="1:13" ht="41.25" thickBot="1" x14ac:dyDescent="0.3">
      <c r="A41" s="18" t="s">
        <v>74</v>
      </c>
      <c r="B41" s="19" t="s">
        <v>44</v>
      </c>
      <c r="C41" s="25">
        <v>2858.38</v>
      </c>
      <c r="D41" s="25">
        <v>2858.38</v>
      </c>
      <c r="E41" s="25">
        <v>2858.38</v>
      </c>
      <c r="F41" s="25"/>
      <c r="G41" s="47">
        <v>2779.48</v>
      </c>
      <c r="H41" s="25">
        <v>2858.38</v>
      </c>
      <c r="I41" s="17"/>
    </row>
    <row r="42" spans="1:13" ht="41.25" thickBot="1" x14ac:dyDescent="0.3">
      <c r="A42" s="18" t="s">
        <v>75</v>
      </c>
      <c r="B42" s="19" t="s">
        <v>45</v>
      </c>
      <c r="C42" s="38">
        <v>46741.440000000002</v>
      </c>
      <c r="D42" s="38">
        <v>102261.5</v>
      </c>
      <c r="E42" s="25">
        <v>152633.64000000001</v>
      </c>
      <c r="F42" s="25"/>
      <c r="G42" s="47">
        <v>62642</v>
      </c>
      <c r="H42" s="25">
        <v>152633.64000000001</v>
      </c>
      <c r="I42" s="17"/>
    </row>
    <row r="43" spans="1:13" ht="41.25" thickBot="1" x14ac:dyDescent="0.3">
      <c r="A43" s="18" t="s">
        <v>76</v>
      </c>
      <c r="B43" s="19" t="s">
        <v>46</v>
      </c>
      <c r="C43" s="25">
        <v>86.25</v>
      </c>
      <c r="D43" s="25">
        <v>72.83</v>
      </c>
      <c r="E43" s="25">
        <v>72.47</v>
      </c>
      <c r="F43" s="25"/>
      <c r="G43" s="47">
        <v>111.24</v>
      </c>
      <c r="H43" s="25">
        <v>72.47</v>
      </c>
      <c r="I43" s="17"/>
    </row>
    <row r="44" spans="1:13" ht="21" thickBot="1" x14ac:dyDescent="0.3">
      <c r="A44" s="77" t="s">
        <v>47</v>
      </c>
      <c r="B44" s="78"/>
      <c r="C44" s="78"/>
      <c r="D44" s="78"/>
      <c r="E44" s="78"/>
      <c r="F44" s="78"/>
      <c r="G44" s="78"/>
      <c r="H44" s="78"/>
      <c r="I44" s="79"/>
    </row>
    <row r="45" spans="1:13" ht="20.25" x14ac:dyDescent="0.25">
      <c r="A45" s="76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80" t="s">
        <v>10</v>
      </c>
      <c r="I45" s="80" t="s">
        <v>11</v>
      </c>
    </row>
    <row r="46" spans="1:13" ht="40.5" x14ac:dyDescent="0.25">
      <c r="A46" s="55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81"/>
      <c r="I46" s="81"/>
    </row>
    <row r="47" spans="1:13" ht="21" x14ac:dyDescent="0.25">
      <c r="A47" s="55"/>
      <c r="B47" s="12"/>
      <c r="C47" s="32"/>
      <c r="D47" s="32"/>
      <c r="E47" s="32"/>
      <c r="F47" s="32"/>
      <c r="G47" s="12" t="s">
        <v>8</v>
      </c>
      <c r="H47" s="81"/>
      <c r="I47" s="81"/>
    </row>
    <row r="48" spans="1:13" ht="21.75" thickBot="1" x14ac:dyDescent="0.3">
      <c r="A48" s="56"/>
      <c r="B48" s="33"/>
      <c r="C48" s="34"/>
      <c r="D48" s="34"/>
      <c r="E48" s="34"/>
      <c r="F48" s="34"/>
      <c r="G48" s="22" t="s">
        <v>9</v>
      </c>
      <c r="H48" s="82"/>
      <c r="I48" s="82"/>
    </row>
    <row r="49" spans="1:9" ht="41.25" thickBot="1" x14ac:dyDescent="0.3">
      <c r="A49" s="18" t="s">
        <v>77</v>
      </c>
      <c r="B49" s="19" t="s">
        <v>52</v>
      </c>
      <c r="C49" s="31">
        <v>66828.3</v>
      </c>
      <c r="D49" s="24">
        <v>86790</v>
      </c>
      <c r="E49" s="31">
        <v>64748.09</v>
      </c>
      <c r="F49" s="31"/>
      <c r="G49" s="49">
        <v>55612</v>
      </c>
      <c r="H49" s="52">
        <v>180000</v>
      </c>
      <c r="I49" s="52">
        <f>D49+D50+D51-H49</f>
        <v>-18527.25</v>
      </c>
    </row>
    <row r="50" spans="1:9" ht="41.25" thickBot="1" x14ac:dyDescent="0.3">
      <c r="A50" s="18" t="s">
        <v>78</v>
      </c>
      <c r="B50" s="19" t="s">
        <v>53</v>
      </c>
      <c r="C50" s="31">
        <v>84649.18</v>
      </c>
      <c r="D50" s="24">
        <v>69432</v>
      </c>
      <c r="E50" s="31">
        <v>58418.239999999998</v>
      </c>
      <c r="F50" s="31"/>
      <c r="G50" s="50"/>
      <c r="H50" s="53"/>
      <c r="I50" s="55"/>
    </row>
    <row r="51" spans="1:9" ht="41.25" thickBot="1" x14ac:dyDescent="0.3">
      <c r="A51" s="18" t="s">
        <v>79</v>
      </c>
      <c r="B51" s="19" t="s">
        <v>54</v>
      </c>
      <c r="C51" s="31">
        <v>3857.27</v>
      </c>
      <c r="D51" s="24">
        <v>5250.75</v>
      </c>
      <c r="E51" s="31">
        <v>3917.23</v>
      </c>
      <c r="F51" s="31"/>
      <c r="G51" s="50"/>
      <c r="H51" s="53"/>
      <c r="I51" s="55"/>
    </row>
    <row r="52" spans="1:9" ht="41.25" thickBot="1" x14ac:dyDescent="0.3">
      <c r="A52" s="18" t="s">
        <v>80</v>
      </c>
      <c r="B52" s="19" t="s">
        <v>55</v>
      </c>
      <c r="C52" s="24"/>
      <c r="D52" s="24"/>
      <c r="E52" s="31">
        <v>75081.62</v>
      </c>
      <c r="F52" s="31"/>
      <c r="G52" s="51"/>
      <c r="H52" s="54"/>
      <c r="I52" s="56"/>
    </row>
    <row r="53" spans="1:9" ht="18.75" x14ac:dyDescent="0.25">
      <c r="A53" s="2"/>
    </row>
    <row r="54" spans="1:9" ht="20.25" x14ac:dyDescent="0.3">
      <c r="A54" s="2"/>
      <c r="B54" s="37" t="s">
        <v>83</v>
      </c>
      <c r="D54" s="75" t="s">
        <v>84</v>
      </c>
      <c r="E54" s="75"/>
    </row>
  </sheetData>
  <mergeCells count="34"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  <mergeCell ref="J16:O16"/>
    <mergeCell ref="J35:M35"/>
    <mergeCell ref="J21:M21"/>
    <mergeCell ref="J20:M20"/>
    <mergeCell ref="J18:L18"/>
    <mergeCell ref="J17:O17"/>
    <mergeCell ref="J30:M31"/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2023-11-20T08:45:46Z</dcterms:modified>
</cp:coreProperties>
</file>